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e_000\Desktop\BRWILNO - PRZETARG\Kosztorys ofertowy\"/>
    </mc:Choice>
  </mc:AlternateContent>
  <xr:revisionPtr revIDLastSave="0" documentId="13_ncr:1_{DBA7F87C-FF1C-463D-9E71-8ED416E565C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 - dr. Nr 0117" sheetId="27" r:id="rId1"/>
    <sheet name="Arkusz1" sheetId="26" state="hidden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7" l="1"/>
  <c r="G44" i="27"/>
  <c r="G43" i="27"/>
  <c r="G40" i="27"/>
  <c r="G39" i="27"/>
  <c r="G38" i="27"/>
  <c r="G37" i="27"/>
  <c r="G36" i="27"/>
  <c r="G35" i="27"/>
  <c r="G34" i="27"/>
  <c r="G31" i="27"/>
  <c r="G30" i="27"/>
  <c r="G29" i="27"/>
  <c r="G28" i="27"/>
  <c r="G27" i="27"/>
  <c r="G26" i="27"/>
  <c r="G25" i="27"/>
  <c r="G24" i="27"/>
  <c r="G21" i="27"/>
  <c r="G20" i="27"/>
  <c r="G16" i="27"/>
  <c r="G15" i="27"/>
  <c r="G14" i="27"/>
  <c r="G13" i="27"/>
  <c r="G12" i="27"/>
  <c r="G11" i="27"/>
  <c r="G22" i="27" l="1"/>
  <c r="G45" i="27"/>
  <c r="G41" i="27"/>
  <c r="G32" i="27"/>
  <c r="G17" i="27"/>
  <c r="G46" i="27" l="1"/>
  <c r="G47" i="27" l="1"/>
  <c r="G48" i="27" l="1"/>
  <c r="G49" i="27" l="1"/>
</calcChain>
</file>

<file path=xl/sharedStrings.xml><?xml version="1.0" encoding="utf-8"?>
<sst xmlns="http://schemas.openxmlformats.org/spreadsheetml/2006/main" count="144" uniqueCount="99">
  <si>
    <t>Poz.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</si>
  <si>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</si>
  <si>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</si>
  <si>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</si>
  <si>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</si>
  <si>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</si>
  <si>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</si>
  <si>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</si>
  <si>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</si>
  <si>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</si>
  <si>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</si>
  <si>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Jedn. miary</t>
  </si>
  <si>
    <t>m²</t>
  </si>
  <si>
    <t>m</t>
  </si>
  <si>
    <t>NADLEŚNICTWO PŁOCK</t>
  </si>
  <si>
    <t>11.</t>
  </si>
  <si>
    <t>12.</t>
  </si>
  <si>
    <t>13.</t>
  </si>
  <si>
    <t>14.</t>
  </si>
  <si>
    <t>15.</t>
  </si>
  <si>
    <t>16.</t>
  </si>
  <si>
    <r>
      <t xml:space="preserve">Remont przepustu. Wymiana zdegradowanej ławy żwirowej pod przewodem rurowym PEHD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 xml:space="preserve">500 SN8 i obsypki z pospółki. </t>
    </r>
  </si>
  <si>
    <t>17.</t>
  </si>
  <si>
    <t>Podstawa wyceny</t>
  </si>
  <si>
    <t>Opis planowanych do wykonania robót</t>
  </si>
  <si>
    <t xml:space="preserve">Ilość jednostek </t>
  </si>
  <si>
    <t>Cena jedn.</t>
  </si>
  <si>
    <t>PLN/J.m.</t>
  </si>
  <si>
    <t>PLN</t>
  </si>
  <si>
    <t>45111200-0</t>
  </si>
  <si>
    <t>szt.</t>
  </si>
  <si>
    <t>D-01.02.04</t>
  </si>
  <si>
    <t>D-02.01.01</t>
  </si>
  <si>
    <r>
      <t>m</t>
    </r>
    <r>
      <rPr>
        <sz val="11"/>
        <color theme="1"/>
        <rFont val="Calibri"/>
        <family val="2"/>
        <charset val="238"/>
      </rPr>
      <t>³</t>
    </r>
  </si>
  <si>
    <t>45232452-0</t>
  </si>
  <si>
    <t>45233220-7</t>
  </si>
  <si>
    <t>18.</t>
  </si>
  <si>
    <t>19.</t>
  </si>
  <si>
    <t>20.</t>
  </si>
  <si>
    <t>Roboty nawierzchniowe</t>
  </si>
  <si>
    <t>D-05.02.01</t>
  </si>
  <si>
    <t>45233200-1</t>
  </si>
  <si>
    <t>Roboty wykończeniowe i towarzyszące</t>
  </si>
  <si>
    <t>D-10.00.00</t>
  </si>
  <si>
    <t>Podatek VAT = 23%:</t>
  </si>
  <si>
    <t>Roboty odwodnieniowe</t>
  </si>
  <si>
    <t>Razem Dział 2 -  Roboty odwodnieniowe:</t>
  </si>
  <si>
    <r>
      <t>m</t>
    </r>
    <r>
      <rPr>
        <sz val="10"/>
        <color theme="1"/>
        <rFont val="Calibri"/>
        <family val="2"/>
        <charset val="238"/>
      </rPr>
      <t>³</t>
    </r>
  </si>
  <si>
    <t>D-01.02.01.B</t>
  </si>
  <si>
    <t>D-03.01.05.A</t>
  </si>
  <si>
    <t>LEŚNICTWO BRWILNO</t>
  </si>
  <si>
    <t>Remont dojazdu pożarowego Nr 2 - droga Nr 06-12-0117</t>
  </si>
  <si>
    <t>A.</t>
  </si>
  <si>
    <t>Roboty w zakresie konserwacji dróg</t>
  </si>
  <si>
    <t>Roboty rozbórkowe i ziemne</t>
  </si>
  <si>
    <t>Roboty w zakresie naprawy dróg</t>
  </si>
  <si>
    <t>Mechaniczne oczyszczenie rowów z namułu o grub. do 20 cm z wyprofilowaniem skarp rowu z wywozem namułów na zwałkę Wykonawcy.</t>
  </si>
  <si>
    <t>Mechaniczne oczyszczenie rowów z namułu o grub. do 30 cm z wyprofilowaniem skarp rowu z wywozem namułów na zwałkę Wykonawcy.</t>
  </si>
  <si>
    <t>Mechaniczne oczyszczenie odstojników i odpływów z namułu o grub. do 50 cm z wyprofilowaniem skarp z wywozem namułów na zwałkę Wykonawcy.</t>
  </si>
  <si>
    <t>Odtworzenie przejazdów przez rowy na szlaki zrywkowe. Rozścielenie warstwy kruszywa betonowego 0/63 z zagęszczeniem zagęszczarką o masie powyżej 200 kg. Grubość warstwy po zagęszczeniu 25 cm.</t>
  </si>
  <si>
    <t>Profilowanie poboczy gruntowych i pasa przykrawędziowego nawierzchni.</t>
  </si>
  <si>
    <t>Mechaniczny załadunek nadwyżek gruntu z poboczy gruntowych z wywozem na zwałkę Wykonawcy.</t>
  </si>
  <si>
    <t xml:space="preserve">Zagęszczanie korony walcem ogumionym </t>
  </si>
  <si>
    <t>B.</t>
  </si>
  <si>
    <t>Razem Dział A -  Roboty w zakresie konserwacji dróg:</t>
  </si>
  <si>
    <t>Mechaniczna rozbiórka warstwy konstrukcyjnej nawierzchni z kruszywa łamanego koparką podsiębierną z odwiezieniem na odkład na odległość do 0,5 km</t>
  </si>
  <si>
    <t>Usunięcie gruntów nienośnych; grunt kat. III-IV.  Wykop koparką podsiębierną z wywozem na zwałkę Wykonawcy.</t>
  </si>
  <si>
    <t>Razem Dział B -  Roboty w zakresie naprawy dróg:</t>
  </si>
  <si>
    <t>Formowanie poboczy utwardzonych z nieszanki kruszyw z odzysku /materiał Inwestora z rozbiórki/. Grubość warstwy po zagęszczeniu 15 cm.</t>
  </si>
  <si>
    <t>Umocnienie dna i skarp rowów płytami EKO o wymiarach 60x40x10 cm</t>
  </si>
  <si>
    <t>Razem Dział 1 -  Roboty rozbiórkowe i ziemne:</t>
  </si>
  <si>
    <t>Razem Dział 3 - Roboty nawierzchniowe:</t>
  </si>
  <si>
    <r>
      <t xml:space="preserve">Wykonanie warstwy odsączającej z dowiezionej pospółki  o współczynniku filtracji </t>
    </r>
    <r>
      <rPr>
        <b/>
        <sz val="9"/>
        <color theme="1"/>
        <rFont val="Czcionka tekstu podstawowego"/>
        <charset val="238"/>
      </rPr>
      <t>k</t>
    </r>
    <r>
      <rPr>
        <b/>
        <sz val="7"/>
        <color theme="1"/>
        <rFont val="Czcionka tekstu podstawowego"/>
        <charset val="238"/>
      </rPr>
      <t>10</t>
    </r>
    <r>
      <rPr>
        <b/>
        <sz val="9"/>
        <color theme="1"/>
        <rFont val="Czcionka tekstu podstawowego"/>
        <charset val="238"/>
      </rPr>
      <t xml:space="preserve"> </t>
    </r>
    <r>
      <rPr>
        <b/>
        <sz val="9"/>
        <color theme="1"/>
        <rFont val="Calibri"/>
        <family val="2"/>
        <charset val="238"/>
      </rPr>
      <t>≥</t>
    </r>
    <r>
      <rPr>
        <b/>
        <sz val="9"/>
        <color theme="1"/>
        <rFont val="Czcionka tekstu podstawowego"/>
        <charset val="238"/>
      </rPr>
      <t xml:space="preserve"> 8 m/dobę</t>
    </r>
    <r>
      <rPr>
        <sz val="9"/>
        <color theme="1"/>
        <rFont val="Czcionka tekstu podstawowego"/>
        <charset val="238"/>
      </rPr>
      <t>. Grubość warstwy po zagęszczeniu 15 cm.</t>
    </r>
  </si>
  <si>
    <t>Wbudowanie warstwy dolnej nawierzchni z nieszanki kruszywa łamanego twardego 0/63 /materiał Inwestora z rozbiórki/. Grubość warstwy po zagęszczeniu 15 cm.</t>
  </si>
  <si>
    <t>Wbudowanie warstwy górnej nawierzchni z nieszanki kruszywa łamanego twardego 0/31,5. Grubość warstwy po zagęszczeniu 8 cm.</t>
  </si>
  <si>
    <t>Wbudowanie warstwy dolnej nawierzchni z nieszanki kruszywa betonowego 0/63. Grubość warstwy po zagęszczeniu 20 cm.</t>
  </si>
  <si>
    <t>Naprawa wgłębna nawierzchni tłuczniowej. Remixing na głębokość 10 cm z wcześniejszym rozścieleniem warstwy wyrównawczej istniejącej nawierzchni.  Mieszanka kruszywa łamanego twardego 0/25  - średnia grubość wyrównania 5 cm.</t>
  </si>
  <si>
    <t>Dostawa mieszanki kruszywa łamanego twardego 0/25 /pod Remixing/.</t>
  </si>
  <si>
    <t>Wbudowanie warstwy górnej nawierzchni z nieszanki kruszywa łamanego twardego 0/31,5. Grubość warstwy po zagęszczeniu 15 cm.</t>
  </si>
  <si>
    <r>
      <t xml:space="preserve">Remont przepustu. Wymiana zdegradowanej ławy żwirowej pod przewodem rurowym PEHD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 xml:space="preserve">400 SN8 i obsypki z pospółki. </t>
    </r>
  </si>
  <si>
    <t>Dostawa i montaż prefabrykowanych betonowych ukośnych ścianek czołowych dla przepustów z rur PEHD  ø400 SN 8.</t>
  </si>
  <si>
    <t>Dostawa i montaż prefabrykowanych betonowych ukośnych ścianek czołowych dla przepustów z rur PEHD  ø500 SN 8.</t>
  </si>
  <si>
    <t>Dostawa i montaż prefabrykowanych betonowych ukośnych ścianek czołowych dla przepustów z rur PEHD  ø600 SN 8.</t>
  </si>
  <si>
    <r>
      <t xml:space="preserve">Remont przepustu. Wymiana uszkodzonych przewodów rurowych 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>400 na PEHD  ø400 SN 8 z rozebraniem i odtworzeniem warstw konstrukcyjnych istniejącej nawierzchni.</t>
    </r>
  </si>
  <si>
    <r>
      <t>Remont przepustu. Wymiana uszkodzonego uszczelnienia systemowego połączenia odcinków przewodu rurowego z</t>
    </r>
    <r>
      <rPr>
        <sz val="9"/>
        <color theme="1"/>
        <rFont val="Czcionka tekstu podstawowego"/>
        <charset val="238"/>
      </rPr>
      <t xml:space="preserve"> PEHD  ø800 SN 8 z rozebraniem i odtworzeniem warstw konstrukcyjnych istniejącej nawierzchni.</t>
    </r>
  </si>
  <si>
    <r>
      <t xml:space="preserve">Remont przepustu. Wymiana uszkodzonego przewodu z kręgów betonowych  </t>
    </r>
    <r>
      <rPr>
        <sz val="9"/>
        <color theme="1"/>
        <rFont val="Calibri"/>
        <family val="2"/>
        <charset val="238"/>
      </rPr>
      <t>ø</t>
    </r>
    <r>
      <rPr>
        <sz val="9"/>
        <color theme="1"/>
        <rFont val="Czcionka tekstu podstawowego"/>
        <charset val="238"/>
      </rPr>
      <t>500 na PEHD  ø500 SN 8.</t>
    </r>
  </si>
  <si>
    <t>21.</t>
  </si>
  <si>
    <t>22.</t>
  </si>
  <si>
    <t>23.</t>
  </si>
  <si>
    <t>24.</t>
  </si>
  <si>
    <t>25.</t>
  </si>
  <si>
    <t>26.</t>
  </si>
  <si>
    <t>D-04.04.02</t>
  </si>
  <si>
    <t>D-02.03.01</t>
  </si>
  <si>
    <t>Wartość oferty netto:</t>
  </si>
  <si>
    <t>Wartość oferty brutto:</t>
  </si>
  <si>
    <t>KOSZTORYS OFERTOWY</t>
  </si>
  <si>
    <t>Wartość  robót netto</t>
  </si>
  <si>
    <t>Razem Dział 4 - Roboty wykończeniowe i towarzyszące: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</si>
</sst>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(&quot;$&quot;* #,##0.00_);_(&quot;$&quot;* \(#,##0.00\);_(&quot;$&quot;* &quot;-&quot;??_);_(@_)"/>
  </numFmts>
  <fonts count="22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9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Czcionka tekstu podstawowego"/>
      <charset val="238"/>
    </font>
    <font>
      <sz val="11"/>
      <color theme="1"/>
      <name val="Calibri"/>
      <family val="2"/>
      <charset val="238"/>
    </font>
    <font>
      <sz val="10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b/>
      <sz val="1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b/>
      <sz val="7"/>
      <color theme="1"/>
      <name val="Czcionka tekstu podstawowego"/>
      <charset val="238"/>
    </font>
    <font>
      <b/>
      <sz val="9"/>
      <color theme="1"/>
      <name val="Calibri"/>
      <family val="2"/>
      <charset val="238"/>
    </font>
    <font>
      <sz val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12" fillId="0" borderId="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4" fillId="0" borderId="7" xfId="0" applyNumberFormat="1" applyFont="1" applyBorder="1" applyAlignment="1">
      <alignment horizontal="center" vertical="center"/>
    </xf>
    <xf numFmtId="2" fontId="14" fillId="0" borderId="1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2" fillId="0" borderId="1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3" fontId="5" fillId="0" borderId="0" xfId="3" applyFont="1" applyFill="1" applyBorder="1"/>
    <xf numFmtId="0" fontId="2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/>
    </xf>
    <xf numFmtId="43" fontId="11" fillId="0" borderId="18" xfId="3" applyFont="1" applyFill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43" fontId="3" fillId="0" borderId="23" xfId="3" applyFont="1" applyFill="1" applyBorder="1" applyAlignment="1">
      <alignment horizontal="center"/>
    </xf>
    <xf numFmtId="0" fontId="3" fillId="0" borderId="21" xfId="0" applyFont="1" applyBorder="1" applyAlignment="1">
      <alignment vertical="center"/>
    </xf>
    <xf numFmtId="43" fontId="16" fillId="0" borderId="23" xfId="3" applyFont="1" applyFill="1" applyBorder="1" applyAlignment="1">
      <alignment horizontal="center"/>
    </xf>
    <xf numFmtId="0" fontId="11" fillId="0" borderId="12" xfId="0" applyFont="1" applyBorder="1" applyAlignment="1">
      <alignment horizontal="center"/>
    </xf>
    <xf numFmtId="43" fontId="3" fillId="0" borderId="15" xfId="3" applyFont="1" applyFill="1" applyBorder="1"/>
    <xf numFmtId="43" fontId="3" fillId="0" borderId="25" xfId="3" applyFont="1" applyFill="1" applyBorder="1"/>
    <xf numFmtId="2" fontId="2" fillId="0" borderId="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6" fillId="0" borderId="28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6" fillId="0" borderId="31" xfId="0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right"/>
    </xf>
    <xf numFmtId="0" fontId="10" fillId="0" borderId="22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">
    <cellStyle name="Dziesiętny" xfId="3" builtinId="3"/>
    <cellStyle name="Normalny" xfId="0" builtinId="0"/>
    <cellStyle name="Normalny 2" xfId="1" xr:uid="{EB41089F-7FC7-4002-9465-651FC7C93B70}"/>
    <cellStyle name="Walutowy 2" xfId="2" xr:uid="{0D273951-7E50-4E40-BEF7-8B08FE310FC5}"/>
  </cellStyles>
  <dxfs count="2"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339966"/>
        </patternFill>
      </fill>
    </dxf>
  </dxfs>
  <tableStyles count="1" defaultTableStyle="TableStyleMedium2" defaultPivotStyle="PivotStyleLight16">
    <tableStyle name="Niestandardowy styl tabeli" pivot="0" count="2" xr9:uid="{DB291215-0F4E-4B7E-9EE6-7A48B62C4328}">
      <tableStyleElement type="headerRow" dxfId="1"/>
      <tableStyleElement type="firstRowStripe" dxfId="0"/>
    </tableStyle>
  </tableStyles>
  <colors>
    <mruColors>
      <color rgb="FF99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2726B-8E20-4589-A037-FC97B3FEFD84}">
  <sheetPr>
    <pageSetUpPr fitToPage="1"/>
  </sheetPr>
  <dimension ref="A1:G50"/>
  <sheetViews>
    <sheetView tabSelected="1" workbookViewId="0">
      <selection activeCell="J5" sqref="J5"/>
    </sheetView>
  </sheetViews>
  <sheetFormatPr defaultRowHeight="14.25"/>
  <cols>
    <col min="1" max="1" width="4.5" customWidth="1"/>
    <col min="2" max="2" width="10.625" customWidth="1"/>
    <col min="3" max="3" width="61.25" customWidth="1"/>
    <col min="4" max="4" width="6.375" customWidth="1"/>
    <col min="5" max="5" width="8.5" customWidth="1"/>
    <col min="6" max="6" width="8.75" customWidth="1"/>
    <col min="7" max="7" width="12" customWidth="1"/>
  </cols>
  <sheetData>
    <row r="1" spans="1:7" ht="18">
      <c r="A1" s="72" t="s">
        <v>14</v>
      </c>
      <c r="B1" s="72"/>
      <c r="C1" s="72"/>
      <c r="D1" s="72"/>
      <c r="E1" s="72"/>
      <c r="F1" s="72"/>
      <c r="G1" s="1"/>
    </row>
    <row r="2" spans="1:7" ht="18">
      <c r="A2" s="72" t="s">
        <v>50</v>
      </c>
      <c r="B2" s="72"/>
      <c r="C2" s="72"/>
      <c r="D2" s="72"/>
      <c r="E2" s="72"/>
      <c r="F2" s="72"/>
      <c r="G2" s="1"/>
    </row>
    <row r="3" spans="1:7" ht="18">
      <c r="A3" s="73" t="s">
        <v>51</v>
      </c>
      <c r="B3" s="73"/>
      <c r="C3" s="73"/>
      <c r="D3" s="73"/>
      <c r="E3" s="73"/>
      <c r="F3" s="73"/>
      <c r="G3" s="73"/>
    </row>
    <row r="4" spans="1:7" ht="18">
      <c r="A4" s="72" t="s">
        <v>96</v>
      </c>
      <c r="B4" s="72"/>
      <c r="C4" s="72"/>
      <c r="D4" s="72"/>
      <c r="E4" s="72"/>
      <c r="F4" s="72"/>
    </row>
    <row r="5" spans="1:7" ht="16.5" thickBot="1">
      <c r="A5" s="2"/>
      <c r="B5" s="2"/>
      <c r="C5" s="2"/>
      <c r="D5" s="2"/>
      <c r="E5" s="2"/>
      <c r="F5" s="2"/>
    </row>
    <row r="6" spans="1:7" ht="29.25" customHeight="1">
      <c r="A6" s="74" t="s">
        <v>0</v>
      </c>
      <c r="B6" s="76" t="s">
        <v>23</v>
      </c>
      <c r="C6" s="76" t="s">
        <v>24</v>
      </c>
      <c r="D6" s="76" t="s">
        <v>11</v>
      </c>
      <c r="E6" s="55" t="s">
        <v>26</v>
      </c>
      <c r="F6" s="56" t="s">
        <v>25</v>
      </c>
      <c r="G6" s="57" t="s">
        <v>97</v>
      </c>
    </row>
    <row r="7" spans="1:7" ht="17.25" customHeight="1">
      <c r="A7" s="75"/>
      <c r="B7" s="77"/>
      <c r="C7" s="77"/>
      <c r="D7" s="77"/>
      <c r="E7" s="3" t="s">
        <v>27</v>
      </c>
      <c r="F7" s="28"/>
      <c r="G7" s="4" t="s">
        <v>28</v>
      </c>
    </row>
    <row r="8" spans="1:7" ht="15" thickBot="1">
      <c r="A8" s="5">
        <v>1</v>
      </c>
      <c r="B8" s="24">
        <v>2</v>
      </c>
      <c r="C8" s="6">
        <v>3</v>
      </c>
      <c r="D8" s="6">
        <v>4</v>
      </c>
      <c r="E8" s="7">
        <v>5</v>
      </c>
      <c r="F8" s="29">
        <v>6</v>
      </c>
      <c r="G8" s="8">
        <v>7</v>
      </c>
    </row>
    <row r="9" spans="1:7" ht="15">
      <c r="A9" s="9" t="s">
        <v>52</v>
      </c>
      <c r="B9" s="14" t="s">
        <v>29</v>
      </c>
      <c r="C9" s="68" t="s">
        <v>53</v>
      </c>
      <c r="D9" s="68"/>
      <c r="E9" s="64"/>
      <c r="F9" s="69"/>
      <c r="G9" s="70"/>
    </row>
    <row r="10" spans="1:7" ht="25.5" customHeight="1">
      <c r="A10" s="11" t="s">
        <v>1</v>
      </c>
      <c r="B10" s="19" t="s">
        <v>48</v>
      </c>
      <c r="C10" s="44" t="s">
        <v>56</v>
      </c>
      <c r="D10" s="16" t="s">
        <v>13</v>
      </c>
      <c r="E10" s="12">
        <v>0</v>
      </c>
      <c r="F10" s="32">
        <v>3925</v>
      </c>
      <c r="G10" s="33">
        <f>E10*F10</f>
        <v>0</v>
      </c>
    </row>
    <row r="11" spans="1:7" ht="25.5" customHeight="1">
      <c r="A11" s="11" t="s">
        <v>2</v>
      </c>
      <c r="B11" s="19" t="s">
        <v>48</v>
      </c>
      <c r="C11" s="44" t="s">
        <v>57</v>
      </c>
      <c r="D11" s="16" t="s">
        <v>13</v>
      </c>
      <c r="E11" s="12">
        <v>0</v>
      </c>
      <c r="F11" s="32">
        <v>1769</v>
      </c>
      <c r="G11" s="33">
        <f t="shared" ref="G11:G16" si="0">E11*F11</f>
        <v>0</v>
      </c>
    </row>
    <row r="12" spans="1:7" ht="25.5" customHeight="1">
      <c r="A12" s="11" t="s">
        <v>3</v>
      </c>
      <c r="B12" s="19" t="s">
        <v>48</v>
      </c>
      <c r="C12" s="44" t="s">
        <v>58</v>
      </c>
      <c r="D12" s="31" t="s">
        <v>47</v>
      </c>
      <c r="E12" s="12">
        <v>0</v>
      </c>
      <c r="F12" s="32">
        <v>156.88</v>
      </c>
      <c r="G12" s="33">
        <f t="shared" si="0"/>
        <v>0</v>
      </c>
    </row>
    <row r="13" spans="1:7" ht="36.75" customHeight="1">
      <c r="A13" s="11" t="s">
        <v>4</v>
      </c>
      <c r="B13" s="19" t="s">
        <v>92</v>
      </c>
      <c r="C13" s="47" t="s">
        <v>59</v>
      </c>
      <c r="D13" s="16" t="s">
        <v>12</v>
      </c>
      <c r="E13" s="12">
        <v>0</v>
      </c>
      <c r="F13" s="32">
        <v>763</v>
      </c>
      <c r="G13" s="33">
        <f t="shared" si="0"/>
        <v>0</v>
      </c>
    </row>
    <row r="14" spans="1:7" ht="15.75" customHeight="1">
      <c r="A14" s="11" t="s">
        <v>5</v>
      </c>
      <c r="B14" s="19" t="s">
        <v>43</v>
      </c>
      <c r="C14" s="45" t="s">
        <v>60</v>
      </c>
      <c r="D14" s="31" t="s">
        <v>12</v>
      </c>
      <c r="E14" s="12">
        <v>0</v>
      </c>
      <c r="F14" s="32">
        <v>6892</v>
      </c>
      <c r="G14" s="33">
        <f t="shared" si="0"/>
        <v>0</v>
      </c>
    </row>
    <row r="15" spans="1:7" ht="25.5" customHeight="1">
      <c r="A15" s="11" t="s">
        <v>6</v>
      </c>
      <c r="B15" s="19" t="s">
        <v>43</v>
      </c>
      <c r="C15" s="43" t="s">
        <v>61</v>
      </c>
      <c r="D15" s="16" t="s">
        <v>33</v>
      </c>
      <c r="E15" s="12">
        <v>0</v>
      </c>
      <c r="F15" s="32">
        <v>259.25</v>
      </c>
      <c r="G15" s="33">
        <f t="shared" si="0"/>
        <v>0</v>
      </c>
    </row>
    <row r="16" spans="1:7" ht="15.75" customHeight="1" thickBot="1">
      <c r="A16" s="11" t="s">
        <v>7</v>
      </c>
      <c r="B16" s="23" t="s">
        <v>43</v>
      </c>
      <c r="C16" s="46" t="s">
        <v>62</v>
      </c>
      <c r="D16" s="31" t="s">
        <v>12</v>
      </c>
      <c r="E16" s="20">
        <v>0</v>
      </c>
      <c r="F16" s="32">
        <v>11144</v>
      </c>
      <c r="G16" s="33">
        <f t="shared" si="0"/>
        <v>0</v>
      </c>
    </row>
    <row r="17" spans="1:7" ht="15.75" thickBot="1">
      <c r="A17" s="62" t="s">
        <v>64</v>
      </c>
      <c r="B17" s="63"/>
      <c r="C17" s="63"/>
      <c r="D17" s="63"/>
      <c r="E17" s="63"/>
      <c r="F17" s="34"/>
      <c r="G17" s="35">
        <f>SUM(G10:G16)</f>
        <v>0</v>
      </c>
    </row>
    <row r="18" spans="1:7" ht="15.75" thickBot="1">
      <c r="A18" s="9" t="s">
        <v>63</v>
      </c>
      <c r="B18" s="14" t="s">
        <v>29</v>
      </c>
      <c r="C18" s="68" t="s">
        <v>55</v>
      </c>
      <c r="D18" s="68"/>
      <c r="E18" s="64"/>
      <c r="F18" s="69"/>
      <c r="G18" s="70"/>
    </row>
    <row r="19" spans="1:7" ht="15">
      <c r="A19" s="13" t="s">
        <v>1</v>
      </c>
      <c r="B19" s="14" t="s">
        <v>29</v>
      </c>
      <c r="C19" s="64" t="s">
        <v>54</v>
      </c>
      <c r="D19" s="65"/>
      <c r="E19" s="71"/>
      <c r="F19" s="66"/>
      <c r="G19" s="67"/>
    </row>
    <row r="20" spans="1:7" ht="25.5" customHeight="1">
      <c r="A20" s="11" t="s">
        <v>8</v>
      </c>
      <c r="B20" s="42" t="s">
        <v>31</v>
      </c>
      <c r="C20" s="45" t="s">
        <v>65</v>
      </c>
      <c r="D20" s="48" t="s">
        <v>47</v>
      </c>
      <c r="E20" s="49">
        <v>0</v>
      </c>
      <c r="F20" s="32">
        <v>265.85000000000002</v>
      </c>
      <c r="G20" s="33">
        <f t="shared" ref="G20:G21" si="1">E20*F20</f>
        <v>0</v>
      </c>
    </row>
    <row r="21" spans="1:7" ht="25.5" customHeight="1" thickBot="1">
      <c r="A21" s="11" t="s">
        <v>9</v>
      </c>
      <c r="B21" s="19" t="s">
        <v>32</v>
      </c>
      <c r="C21" s="44" t="s">
        <v>66</v>
      </c>
      <c r="D21" s="31" t="s">
        <v>47</v>
      </c>
      <c r="E21" s="41">
        <v>0</v>
      </c>
      <c r="F21" s="32">
        <v>268.95</v>
      </c>
      <c r="G21" s="33">
        <f t="shared" si="1"/>
        <v>0</v>
      </c>
    </row>
    <row r="22" spans="1:7" ht="15.75" thickBot="1">
      <c r="A22" s="62" t="s">
        <v>70</v>
      </c>
      <c r="B22" s="63"/>
      <c r="C22" s="63"/>
      <c r="D22" s="63"/>
      <c r="E22" s="63"/>
      <c r="F22" s="36"/>
      <c r="G22" s="35">
        <f>SUM(G20:G21)</f>
        <v>0</v>
      </c>
    </row>
    <row r="23" spans="1:7" ht="15">
      <c r="A23" s="15" t="s">
        <v>2</v>
      </c>
      <c r="B23" s="10" t="s">
        <v>34</v>
      </c>
      <c r="C23" s="64" t="s">
        <v>45</v>
      </c>
      <c r="D23" s="65"/>
      <c r="E23" s="65"/>
      <c r="F23" s="66"/>
      <c r="G23" s="67"/>
    </row>
    <row r="24" spans="1:7" ht="25.5" customHeight="1">
      <c r="A24" s="11" t="s">
        <v>10</v>
      </c>
      <c r="B24" s="54" t="s">
        <v>49</v>
      </c>
      <c r="C24" s="50" t="s">
        <v>79</v>
      </c>
      <c r="D24" s="53" t="s">
        <v>30</v>
      </c>
      <c r="E24" s="17">
        <v>0</v>
      </c>
      <c r="F24" s="32">
        <v>6</v>
      </c>
      <c r="G24" s="33">
        <f t="shared" ref="G24:G31" si="2">E24*F24</f>
        <v>0</v>
      </c>
    </row>
    <row r="25" spans="1:7" ht="25.5" customHeight="1">
      <c r="A25" s="11" t="s">
        <v>15</v>
      </c>
      <c r="B25" s="54" t="s">
        <v>49</v>
      </c>
      <c r="C25" s="50" t="s">
        <v>21</v>
      </c>
      <c r="D25" s="53" t="s">
        <v>30</v>
      </c>
      <c r="E25" s="17">
        <v>0</v>
      </c>
      <c r="F25" s="32">
        <v>2</v>
      </c>
      <c r="G25" s="33">
        <f t="shared" si="2"/>
        <v>0</v>
      </c>
    </row>
    <row r="26" spans="1:7" ht="36">
      <c r="A26" s="11" t="s">
        <v>16</v>
      </c>
      <c r="B26" s="19" t="s">
        <v>49</v>
      </c>
      <c r="C26" s="51" t="s">
        <v>83</v>
      </c>
      <c r="D26" s="53" t="s">
        <v>30</v>
      </c>
      <c r="E26" s="17">
        <v>0</v>
      </c>
      <c r="F26" s="32">
        <v>2</v>
      </c>
      <c r="G26" s="33">
        <f t="shared" si="2"/>
        <v>0</v>
      </c>
    </row>
    <row r="27" spans="1:7" ht="25.5" customHeight="1">
      <c r="A27" s="11" t="s">
        <v>17</v>
      </c>
      <c r="B27" s="19" t="s">
        <v>49</v>
      </c>
      <c r="C27" s="51" t="s">
        <v>85</v>
      </c>
      <c r="D27" s="53" t="s">
        <v>30</v>
      </c>
      <c r="E27" s="17">
        <v>0</v>
      </c>
      <c r="F27" s="32">
        <v>2</v>
      </c>
      <c r="G27" s="33">
        <f t="shared" si="2"/>
        <v>0</v>
      </c>
    </row>
    <row r="28" spans="1:7" ht="39" customHeight="1">
      <c r="A28" s="11" t="s">
        <v>18</v>
      </c>
      <c r="B28" s="19" t="s">
        <v>49</v>
      </c>
      <c r="C28" s="50" t="s">
        <v>84</v>
      </c>
      <c r="D28" s="53" t="s">
        <v>30</v>
      </c>
      <c r="E28" s="12">
        <v>0</v>
      </c>
      <c r="F28" s="32">
        <v>1</v>
      </c>
      <c r="G28" s="33">
        <f t="shared" si="2"/>
        <v>0</v>
      </c>
    </row>
    <row r="29" spans="1:7" ht="25.5" customHeight="1">
      <c r="A29" s="11" t="s">
        <v>19</v>
      </c>
      <c r="B29" s="19" t="s">
        <v>49</v>
      </c>
      <c r="C29" s="52" t="s">
        <v>80</v>
      </c>
      <c r="D29" s="53" t="s">
        <v>30</v>
      </c>
      <c r="E29" s="17">
        <v>0</v>
      </c>
      <c r="F29" s="32">
        <v>12</v>
      </c>
      <c r="G29" s="33">
        <f t="shared" si="2"/>
        <v>0</v>
      </c>
    </row>
    <row r="30" spans="1:7" ht="25.5" customHeight="1">
      <c r="A30" s="11" t="s">
        <v>20</v>
      </c>
      <c r="B30" s="19" t="s">
        <v>49</v>
      </c>
      <c r="C30" s="52" t="s">
        <v>81</v>
      </c>
      <c r="D30" s="53" t="s">
        <v>30</v>
      </c>
      <c r="E30" s="17">
        <v>0</v>
      </c>
      <c r="F30" s="32">
        <v>8</v>
      </c>
      <c r="G30" s="33">
        <f t="shared" si="2"/>
        <v>0</v>
      </c>
    </row>
    <row r="31" spans="1:7" ht="25.5" customHeight="1" thickBot="1">
      <c r="A31" s="11" t="s">
        <v>22</v>
      </c>
      <c r="B31" s="19" t="s">
        <v>49</v>
      </c>
      <c r="C31" s="52" t="s">
        <v>82</v>
      </c>
      <c r="D31" s="53" t="s">
        <v>30</v>
      </c>
      <c r="E31" s="17">
        <v>0</v>
      </c>
      <c r="F31" s="32">
        <v>2</v>
      </c>
      <c r="G31" s="33">
        <f t="shared" si="2"/>
        <v>0</v>
      </c>
    </row>
    <row r="32" spans="1:7" ht="15.75" thickBot="1">
      <c r="A32" s="62" t="s">
        <v>46</v>
      </c>
      <c r="B32" s="63"/>
      <c r="C32" s="63"/>
      <c r="D32" s="63"/>
      <c r="E32" s="63"/>
      <c r="F32" s="36"/>
      <c r="G32" s="35">
        <f>SUM(G24:G31)</f>
        <v>0</v>
      </c>
    </row>
    <row r="33" spans="1:7" ht="15">
      <c r="A33" s="9" t="s">
        <v>3</v>
      </c>
      <c r="B33" s="10" t="s">
        <v>35</v>
      </c>
      <c r="C33" s="64" t="s">
        <v>39</v>
      </c>
      <c r="D33" s="65"/>
      <c r="E33" s="65"/>
      <c r="F33" s="30"/>
      <c r="G33" s="38"/>
    </row>
    <row r="34" spans="1:7" ht="25.5" customHeight="1">
      <c r="A34" s="26" t="s">
        <v>36</v>
      </c>
      <c r="B34" s="19" t="s">
        <v>93</v>
      </c>
      <c r="C34" s="44" t="s">
        <v>72</v>
      </c>
      <c r="D34" s="16" t="s">
        <v>12</v>
      </c>
      <c r="E34" s="12">
        <v>0</v>
      </c>
      <c r="F34" s="32">
        <v>1706</v>
      </c>
      <c r="G34" s="33">
        <f t="shared" ref="G34:G40" si="3">E34*F34</f>
        <v>0</v>
      </c>
    </row>
    <row r="35" spans="1:7" ht="25.5" customHeight="1">
      <c r="A35" s="26" t="s">
        <v>37</v>
      </c>
      <c r="B35" s="19" t="s">
        <v>92</v>
      </c>
      <c r="C35" s="43" t="s">
        <v>73</v>
      </c>
      <c r="D35" s="16" t="s">
        <v>12</v>
      </c>
      <c r="E35" s="12">
        <v>0</v>
      </c>
      <c r="F35" s="32">
        <v>166</v>
      </c>
      <c r="G35" s="33">
        <f t="shared" si="3"/>
        <v>0</v>
      </c>
    </row>
    <row r="36" spans="1:7" ht="25.5" customHeight="1">
      <c r="A36" s="26" t="s">
        <v>38</v>
      </c>
      <c r="B36" s="19" t="s">
        <v>92</v>
      </c>
      <c r="C36" s="44" t="s">
        <v>75</v>
      </c>
      <c r="D36" s="16" t="s">
        <v>12</v>
      </c>
      <c r="E36" s="12">
        <v>0</v>
      </c>
      <c r="F36" s="32">
        <v>1347.5</v>
      </c>
      <c r="G36" s="33">
        <f t="shared" si="3"/>
        <v>0</v>
      </c>
    </row>
    <row r="37" spans="1:7" ht="25.5" customHeight="1">
      <c r="A37" s="26" t="s">
        <v>86</v>
      </c>
      <c r="B37" s="19" t="s">
        <v>40</v>
      </c>
      <c r="C37" s="43" t="s">
        <v>74</v>
      </c>
      <c r="D37" s="16" t="s">
        <v>12</v>
      </c>
      <c r="E37" s="12">
        <v>0</v>
      </c>
      <c r="F37" s="32">
        <v>766</v>
      </c>
      <c r="G37" s="33">
        <f t="shared" si="3"/>
        <v>0</v>
      </c>
    </row>
    <row r="38" spans="1:7" ht="25.5" customHeight="1">
      <c r="A38" s="26" t="s">
        <v>87</v>
      </c>
      <c r="B38" s="19" t="s">
        <v>40</v>
      </c>
      <c r="C38" s="43" t="s">
        <v>78</v>
      </c>
      <c r="D38" s="16" t="s">
        <v>12</v>
      </c>
      <c r="E38" s="12">
        <v>0</v>
      </c>
      <c r="F38" s="32">
        <v>2835</v>
      </c>
      <c r="G38" s="33">
        <f t="shared" si="3"/>
        <v>0</v>
      </c>
    </row>
    <row r="39" spans="1:7" ht="36.75" customHeight="1">
      <c r="A39" s="26" t="s">
        <v>88</v>
      </c>
      <c r="B39" s="19" t="s">
        <v>40</v>
      </c>
      <c r="C39" s="44" t="s">
        <v>76</v>
      </c>
      <c r="D39" s="16" t="s">
        <v>12</v>
      </c>
      <c r="E39" s="12">
        <v>0</v>
      </c>
      <c r="F39" s="32">
        <v>690</v>
      </c>
      <c r="G39" s="33">
        <f t="shared" si="3"/>
        <v>0</v>
      </c>
    </row>
    <row r="40" spans="1:7" ht="16.5" customHeight="1" thickBot="1">
      <c r="A40" s="26" t="s">
        <v>89</v>
      </c>
      <c r="B40" s="19" t="s">
        <v>40</v>
      </c>
      <c r="C40" s="43" t="s">
        <v>77</v>
      </c>
      <c r="D40" s="16" t="s">
        <v>33</v>
      </c>
      <c r="E40" s="18">
        <v>0</v>
      </c>
      <c r="F40" s="32">
        <v>34.5</v>
      </c>
      <c r="G40" s="33">
        <f t="shared" si="3"/>
        <v>0</v>
      </c>
    </row>
    <row r="41" spans="1:7" ht="15.75" thickBot="1">
      <c r="A41" s="62" t="s">
        <v>71</v>
      </c>
      <c r="B41" s="63"/>
      <c r="C41" s="63"/>
      <c r="D41" s="63"/>
      <c r="E41" s="63"/>
      <c r="F41" s="36"/>
      <c r="G41" s="37">
        <f>SUM(G34:G40)</f>
        <v>0</v>
      </c>
    </row>
    <row r="42" spans="1:7" ht="15">
      <c r="A42" s="9" t="s">
        <v>4</v>
      </c>
      <c r="B42" s="14" t="s">
        <v>41</v>
      </c>
      <c r="C42" s="64" t="s">
        <v>42</v>
      </c>
      <c r="D42" s="65"/>
      <c r="E42" s="65"/>
      <c r="F42" s="66"/>
      <c r="G42" s="67"/>
    </row>
    <row r="43" spans="1:7" ht="25.5" customHeight="1">
      <c r="A43" s="11" t="s">
        <v>90</v>
      </c>
      <c r="B43" s="19" t="s">
        <v>93</v>
      </c>
      <c r="C43" s="44" t="s">
        <v>68</v>
      </c>
      <c r="D43" s="16" t="s">
        <v>33</v>
      </c>
      <c r="E43" s="17">
        <v>0</v>
      </c>
      <c r="F43" s="32">
        <v>180.6</v>
      </c>
      <c r="G43" s="33">
        <f t="shared" ref="G43:G44" si="4">E43*F43</f>
        <v>0</v>
      </c>
    </row>
    <row r="44" spans="1:7" ht="15.75" customHeight="1" thickBot="1">
      <c r="A44" s="11" t="s">
        <v>91</v>
      </c>
      <c r="B44" s="19" t="s">
        <v>43</v>
      </c>
      <c r="C44" s="43" t="s">
        <v>69</v>
      </c>
      <c r="D44" s="25" t="s">
        <v>12</v>
      </c>
      <c r="E44" s="17">
        <v>0</v>
      </c>
      <c r="F44" s="32">
        <v>28</v>
      </c>
      <c r="G44" s="33">
        <f t="shared" si="4"/>
        <v>0</v>
      </c>
    </row>
    <row r="45" spans="1:7" ht="15.75" thickBot="1">
      <c r="A45" s="62" t="s">
        <v>98</v>
      </c>
      <c r="B45" s="63"/>
      <c r="C45" s="63"/>
      <c r="D45" s="63"/>
      <c r="E45" s="63"/>
      <c r="F45" s="27"/>
      <c r="G45" s="35">
        <f>SUM(G43:G44)</f>
        <v>0</v>
      </c>
    </row>
    <row r="46" spans="1:7" ht="15.75" thickBot="1">
      <c r="A46" s="62" t="s">
        <v>67</v>
      </c>
      <c r="B46" s="63"/>
      <c r="C46" s="63"/>
      <c r="D46" s="63"/>
      <c r="E46" s="63"/>
      <c r="F46" s="36"/>
      <c r="G46" s="39">
        <f>G22+G32+G41+G45</f>
        <v>0</v>
      </c>
    </row>
    <row r="47" spans="1:7" ht="16.5" thickBot="1">
      <c r="A47" s="60" t="s">
        <v>94</v>
      </c>
      <c r="B47" s="61"/>
      <c r="C47" s="61"/>
      <c r="D47" s="61"/>
      <c r="E47" s="61"/>
      <c r="F47" s="61"/>
      <c r="G47" s="39">
        <f>G17+G46</f>
        <v>0</v>
      </c>
    </row>
    <row r="48" spans="1:7" ht="16.5" thickBot="1">
      <c r="A48" s="60" t="s">
        <v>44</v>
      </c>
      <c r="B48" s="61"/>
      <c r="C48" s="61"/>
      <c r="D48" s="61"/>
      <c r="E48" s="61"/>
      <c r="F48" s="61"/>
      <c r="G48" s="40">
        <f t="shared" ref="G48" si="5">0.23*G47</f>
        <v>0</v>
      </c>
    </row>
    <row r="49" spans="1:7" ht="16.5" thickBot="1">
      <c r="A49" s="58" t="s">
        <v>95</v>
      </c>
      <c r="B49" s="59"/>
      <c r="C49" s="59"/>
      <c r="D49" s="59"/>
      <c r="E49" s="59"/>
      <c r="F49" s="59"/>
      <c r="G49" s="40">
        <f t="shared" ref="G49" si="6">G47+G48</f>
        <v>0</v>
      </c>
    </row>
    <row r="50" spans="1:7" ht="15.75">
      <c r="A50" s="21"/>
      <c r="B50" s="21"/>
      <c r="C50" s="21"/>
      <c r="D50" s="21"/>
      <c r="E50" s="21"/>
      <c r="F50" s="21"/>
      <c r="G50" s="22"/>
    </row>
  </sheetData>
  <mergeCells count="28">
    <mergeCell ref="A1:F1"/>
    <mergeCell ref="A2:F2"/>
    <mergeCell ref="A3:G3"/>
    <mergeCell ref="A4:F4"/>
    <mergeCell ref="A6:A7"/>
    <mergeCell ref="B6:B7"/>
    <mergeCell ref="C6:C7"/>
    <mergeCell ref="D6:D7"/>
    <mergeCell ref="A17:E17"/>
    <mergeCell ref="C9:E9"/>
    <mergeCell ref="F9:G9"/>
    <mergeCell ref="C19:E19"/>
    <mergeCell ref="F19:G19"/>
    <mergeCell ref="C18:E18"/>
    <mergeCell ref="F18:G18"/>
    <mergeCell ref="A22:E22"/>
    <mergeCell ref="C23:E23"/>
    <mergeCell ref="F23:G23"/>
    <mergeCell ref="A32:E32"/>
    <mergeCell ref="C33:E33"/>
    <mergeCell ref="A49:F49"/>
    <mergeCell ref="A48:F48"/>
    <mergeCell ref="A41:E41"/>
    <mergeCell ref="A45:E45"/>
    <mergeCell ref="A46:E46"/>
    <mergeCell ref="A47:F47"/>
    <mergeCell ref="C42:E42"/>
    <mergeCell ref="F42:G42"/>
  </mergeCells>
  <phoneticPr fontId="21" type="noConversion"/>
  <pageMargins left="0.9055118110236221" right="0.11811023622047245" top="0.74803149606299213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414C1-4B44-4F36-B72D-5E1688BCE40C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 - dr. Nr 0117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Maciek</dc:creator>
  <cp:lastModifiedBy>Maciej Kosewski</cp:lastModifiedBy>
  <cp:lastPrinted>2024-04-03T08:50:21Z</cp:lastPrinted>
  <dcterms:created xsi:type="dcterms:W3CDTF">2015-05-24T14:25:49Z</dcterms:created>
  <dcterms:modified xsi:type="dcterms:W3CDTF">2024-04-03T08:51:19Z</dcterms:modified>
</cp:coreProperties>
</file>